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国库工作\预决算报告\2018年\2017决算报告\"/>
    </mc:Choice>
  </mc:AlternateContent>
  <bookViews>
    <workbookView xWindow="0" yWindow="0" windowWidth="19200" windowHeight="7065"/>
  </bookViews>
  <sheets>
    <sheet name="区级公共财政" sheetId="1" r:id="rId1"/>
    <sheet name="区级政府性基金" sheetId="2" r:id="rId2"/>
    <sheet name="社保基金" sheetId="5" r:id="rId3"/>
  </sheets>
  <definedNames>
    <definedName name="_xlnm.Print_Titles" localSheetId="0">区级公共财政!$1:$5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H28" i="1" l="1"/>
  <c r="B14" i="2"/>
  <c r="G6" i="2"/>
  <c r="G27" i="2" s="1"/>
  <c r="C6" i="2"/>
  <c r="C27" i="2" s="1"/>
  <c r="B21" i="1"/>
  <c r="B7" i="1"/>
  <c r="G6" i="1" l="1"/>
  <c r="G37" i="1" s="1"/>
  <c r="D24" i="1"/>
  <c r="D26" i="1"/>
  <c r="D28" i="1"/>
  <c r="D29" i="1"/>
  <c r="D30" i="1"/>
  <c r="D31" i="1"/>
  <c r="D32" i="1"/>
  <c r="D33" i="1"/>
  <c r="D34" i="1"/>
  <c r="D35" i="1"/>
  <c r="C6" i="1"/>
  <c r="C37" i="1" s="1"/>
  <c r="D18" i="2"/>
  <c r="D17" i="2"/>
  <c r="H16" i="2"/>
  <c r="D16" i="2"/>
  <c r="H15" i="2"/>
  <c r="H13" i="2"/>
  <c r="H12" i="2"/>
  <c r="H11" i="2"/>
  <c r="H10" i="2"/>
  <c r="H9" i="2"/>
  <c r="F6" i="2"/>
  <c r="H6" i="2" s="1"/>
  <c r="B6" i="2"/>
  <c r="D6" i="2" s="1"/>
  <c r="F39" i="1"/>
  <c r="B39" i="1"/>
  <c r="H35" i="1"/>
  <c r="H33" i="1"/>
  <c r="H32" i="1"/>
  <c r="H27" i="1"/>
  <c r="H26" i="1"/>
  <c r="H25" i="1"/>
  <c r="H24" i="1"/>
  <c r="H23" i="1"/>
  <c r="D23" i="1"/>
  <c r="D22" i="1"/>
  <c r="H21" i="1"/>
  <c r="D21" i="1"/>
  <c r="H20" i="1"/>
  <c r="D20" i="1"/>
  <c r="H19" i="1"/>
  <c r="D19" i="1"/>
  <c r="H18" i="1"/>
  <c r="D18" i="1"/>
  <c r="H17" i="1"/>
  <c r="D17" i="1"/>
  <c r="H16" i="1"/>
  <c r="D16" i="1"/>
  <c r="H15" i="1"/>
  <c r="D15" i="1"/>
  <c r="H14" i="1"/>
  <c r="D14" i="1"/>
  <c r="H13" i="1"/>
  <c r="D13" i="1"/>
  <c r="H12" i="1"/>
  <c r="H11" i="1"/>
  <c r="D11" i="1"/>
  <c r="H10" i="1"/>
  <c r="D10" i="1"/>
  <c r="H9" i="1"/>
  <c r="D8" i="1"/>
  <c r="H7" i="1"/>
  <c r="D7" i="1"/>
  <c r="F6" i="1"/>
  <c r="F37" i="1" s="1"/>
  <c r="B6" i="1"/>
  <c r="H37" i="1" l="1"/>
  <c r="D6" i="1"/>
  <c r="F27" i="2"/>
  <c r="B27" i="2"/>
  <c r="B37" i="1"/>
  <c r="D37" i="1" s="1"/>
  <c r="H6" i="1"/>
</calcChain>
</file>

<file path=xl/sharedStrings.xml><?xml version="1.0" encoding="utf-8"?>
<sst xmlns="http://schemas.openxmlformats.org/spreadsheetml/2006/main" count="150" uniqueCount="134">
  <si>
    <t xml:space="preserve">  表1：</t>
    <phoneticPr fontId="3" type="noConversion"/>
  </si>
  <si>
    <t>单位：万元</t>
    <phoneticPr fontId="3" type="noConversion"/>
  </si>
  <si>
    <t>收        入</t>
  </si>
  <si>
    <t>支          出</t>
  </si>
  <si>
    <t>项       目</t>
  </si>
  <si>
    <t>决算数</t>
  </si>
  <si>
    <t>去年同期</t>
    <phoneticPr fontId="3" type="noConversion"/>
  </si>
  <si>
    <t>增幅%</t>
    <phoneticPr fontId="3" type="noConversion"/>
  </si>
  <si>
    <t>一、一般公共预算收入</t>
    <phoneticPr fontId="3" type="noConversion"/>
  </si>
  <si>
    <t>一、一般公共预算支出</t>
    <phoneticPr fontId="3" type="noConversion"/>
  </si>
  <si>
    <t xml:space="preserve">  1.税收收入</t>
    <phoneticPr fontId="3" type="noConversion"/>
  </si>
  <si>
    <t xml:space="preserve">  1.一般公共服务支出</t>
  </si>
  <si>
    <t>增值税</t>
    <phoneticPr fontId="3" type="noConversion"/>
  </si>
  <si>
    <t xml:space="preserve">  2.国防支出</t>
  </si>
  <si>
    <t>营业税</t>
    <phoneticPr fontId="3" type="noConversion"/>
  </si>
  <si>
    <t xml:space="preserve">  3.公共安全支出</t>
  </si>
  <si>
    <t>企业所得税</t>
  </si>
  <si>
    <t xml:space="preserve">  4.教育支出</t>
  </si>
  <si>
    <t>个人所得税</t>
  </si>
  <si>
    <t xml:space="preserve">  5.科学技术支出</t>
  </si>
  <si>
    <t>资源税</t>
  </si>
  <si>
    <t xml:space="preserve">  6.文化体育与传媒支出</t>
  </si>
  <si>
    <t>城市维护建设税</t>
  </si>
  <si>
    <t xml:space="preserve">  7.社会保障和就业支出</t>
  </si>
  <si>
    <t>房产税</t>
  </si>
  <si>
    <t xml:space="preserve">  8.医疗卫生支出</t>
  </si>
  <si>
    <t>印花税</t>
  </si>
  <si>
    <t xml:space="preserve">  9.节能环保支出</t>
  </si>
  <si>
    <t>城镇土地使用税</t>
  </si>
  <si>
    <t xml:space="preserve">  10.城乡社区支出</t>
  </si>
  <si>
    <t>土地增值税</t>
  </si>
  <si>
    <t xml:space="preserve">  11.农林水支出</t>
  </si>
  <si>
    <t>车船税</t>
  </si>
  <si>
    <t xml:space="preserve">  12.交通运输支出</t>
  </si>
  <si>
    <t>耕地占用税</t>
    <phoneticPr fontId="3" type="noConversion"/>
  </si>
  <si>
    <t xml:space="preserve">  13.资源勘探电力信息等支出</t>
  </si>
  <si>
    <t>契税</t>
  </si>
  <si>
    <t xml:space="preserve">  14.商业服务业等支出</t>
  </si>
  <si>
    <t xml:space="preserve">  2.非税收入</t>
    <phoneticPr fontId="3" type="noConversion"/>
  </si>
  <si>
    <t xml:space="preserve">  15.金融支出</t>
  </si>
  <si>
    <t xml:space="preserve">    专项收入</t>
    <phoneticPr fontId="3" type="noConversion"/>
  </si>
  <si>
    <t xml:space="preserve">  16.援助其他地区支出</t>
  </si>
  <si>
    <t xml:space="preserve">    行政事业性收费收入</t>
    <phoneticPr fontId="3" type="noConversion"/>
  </si>
  <si>
    <t xml:space="preserve">  17.国土海洋气象等支出</t>
  </si>
  <si>
    <t xml:space="preserve">    罚没收入</t>
    <phoneticPr fontId="3" type="noConversion"/>
  </si>
  <si>
    <t xml:space="preserve">  18.住房保障支出</t>
  </si>
  <si>
    <t xml:space="preserve">    国有资本经营收入</t>
    <phoneticPr fontId="3" type="noConversion"/>
  </si>
  <si>
    <t xml:space="preserve">  19.粮油物资储备支出</t>
  </si>
  <si>
    <t xml:space="preserve">    国有资源（资产）有偿使用收入</t>
    <phoneticPr fontId="3" type="noConversion"/>
  </si>
  <si>
    <t xml:space="preserve">  20.其他支出</t>
  </si>
  <si>
    <t xml:space="preserve">    其他收入</t>
    <phoneticPr fontId="3" type="noConversion"/>
  </si>
  <si>
    <t xml:space="preserve">  21.债务付息支出</t>
    <phoneticPr fontId="3" type="noConversion"/>
  </si>
  <si>
    <t>二、上级补助收入</t>
    <phoneticPr fontId="3" type="noConversion"/>
  </si>
  <si>
    <r>
      <t xml:space="preserve">  22.</t>
    </r>
    <r>
      <rPr>
        <sz val="12"/>
        <rFont val="宋体"/>
        <family val="3"/>
        <charset val="134"/>
      </rPr>
      <t>债务发行费用支出</t>
    </r>
    <phoneticPr fontId="3" type="noConversion"/>
  </si>
  <si>
    <t xml:space="preserve">    1.返还性收入</t>
    <phoneticPr fontId="3" type="noConversion"/>
  </si>
  <si>
    <t xml:space="preserve">    2.一般性转移支付收入</t>
    <phoneticPr fontId="3" type="noConversion"/>
  </si>
  <si>
    <t xml:space="preserve">    3.专项转移支付收入</t>
    <phoneticPr fontId="3" type="noConversion"/>
  </si>
  <si>
    <t>三、政府债券转贷收入</t>
    <phoneticPr fontId="3" type="noConversion"/>
  </si>
  <si>
    <t>二、上解上级支出</t>
    <phoneticPr fontId="3" type="noConversion"/>
  </si>
  <si>
    <t>四、调入预算稳定调节基金</t>
    <phoneticPr fontId="3" type="noConversion"/>
  </si>
  <si>
    <t>三、债券还本支出</t>
    <phoneticPr fontId="3" type="noConversion"/>
  </si>
  <si>
    <t>五、调入资金</t>
    <phoneticPr fontId="3" type="noConversion"/>
  </si>
  <si>
    <t>六、上年结余</t>
    <phoneticPr fontId="3" type="noConversion"/>
  </si>
  <si>
    <t>五、年终结余</t>
    <phoneticPr fontId="3" type="noConversion"/>
  </si>
  <si>
    <t xml:space="preserve"> 总        计</t>
    <phoneticPr fontId="3" type="noConversion"/>
  </si>
  <si>
    <t>总        计</t>
    <phoneticPr fontId="3" type="noConversion"/>
  </si>
  <si>
    <t>单位：万元</t>
  </si>
  <si>
    <t>增幅</t>
    <phoneticPr fontId="3" type="noConversion"/>
  </si>
  <si>
    <t>一、政府性基金预算收入</t>
  </si>
  <si>
    <t>一、政府性基金预算支出</t>
  </si>
  <si>
    <t>新型墙体材料专项基金收入</t>
    <phoneticPr fontId="3" type="noConversion"/>
  </si>
  <si>
    <t xml:space="preserve">  1.教育支出</t>
    <phoneticPr fontId="3" type="noConversion"/>
  </si>
  <si>
    <t>国有土地收益基金收入</t>
    <phoneticPr fontId="3" type="noConversion"/>
  </si>
  <si>
    <t xml:space="preserve">  2.文化体育与传媒支出</t>
  </si>
  <si>
    <t>污水处理费收入</t>
    <phoneticPr fontId="3" type="noConversion"/>
  </si>
  <si>
    <t xml:space="preserve">  3.社会保障和就业支出</t>
  </si>
  <si>
    <t>城市公用事业附加收入</t>
    <phoneticPr fontId="3" type="noConversion"/>
  </si>
  <si>
    <t xml:space="preserve">  4.城乡社区支出</t>
  </si>
  <si>
    <t>国有土地使用权出让收入</t>
    <phoneticPr fontId="3" type="noConversion"/>
  </si>
  <si>
    <t xml:space="preserve">  5.农林水支出</t>
  </si>
  <si>
    <t>城市基础设施配套费收入</t>
    <phoneticPr fontId="3" type="noConversion"/>
  </si>
  <si>
    <t xml:space="preserve">  6.交通运输支出</t>
  </si>
  <si>
    <t xml:space="preserve">  7.资源勘探电力信息等支出</t>
  </si>
  <si>
    <t>二、上级补助收入</t>
  </si>
  <si>
    <t xml:space="preserve">  8.商业服务业等支出</t>
    <phoneticPr fontId="3" type="noConversion"/>
  </si>
  <si>
    <t>国家电影事业发展专项资金收入</t>
  </si>
  <si>
    <r>
      <t xml:space="preserve">  </t>
    </r>
    <r>
      <rPr>
        <sz val="12"/>
        <rFont val="宋体"/>
        <family val="3"/>
        <charset val="134"/>
      </rPr>
      <t>9</t>
    </r>
    <r>
      <rPr>
        <sz val="12"/>
        <rFont val="宋体"/>
        <family val="3"/>
        <charset val="134"/>
      </rPr>
      <t>.其他支出</t>
    </r>
    <phoneticPr fontId="3" type="noConversion"/>
  </si>
  <si>
    <t>大中型水库移民后期扶持基金收入</t>
  </si>
  <si>
    <r>
      <t xml:space="preserve">  </t>
    </r>
    <r>
      <rPr>
        <sz val="12"/>
        <rFont val="宋体"/>
        <family val="3"/>
        <charset val="134"/>
      </rPr>
      <t>10</t>
    </r>
    <r>
      <rPr>
        <sz val="12"/>
        <rFont val="宋体"/>
        <family val="3"/>
        <charset val="134"/>
      </rPr>
      <t>.债务付息支出</t>
    </r>
    <phoneticPr fontId="3" type="noConversion"/>
  </si>
  <si>
    <t>小型水库移民扶助基金收入</t>
  </si>
  <si>
    <r>
      <t xml:space="preserve">  11.</t>
    </r>
    <r>
      <rPr>
        <sz val="12"/>
        <rFont val="宋体"/>
        <family val="3"/>
        <charset val="134"/>
      </rPr>
      <t>债务发行费用支出</t>
    </r>
    <phoneticPr fontId="3" type="noConversion"/>
  </si>
  <si>
    <t>国有土地使用权出让收入</t>
  </si>
  <si>
    <t>新增建设用地土地有偿使用费收入</t>
  </si>
  <si>
    <t>大中型水库库区基金收入</t>
  </si>
  <si>
    <t>车辆通行费</t>
  </si>
  <si>
    <t>二、债务还本支出</t>
    <phoneticPr fontId="3" type="noConversion"/>
  </si>
  <si>
    <t>彩票公益金收入</t>
  </si>
  <si>
    <t>三、上解上级支出</t>
    <phoneticPr fontId="3" type="noConversion"/>
  </si>
  <si>
    <t>三、债务转贷收入</t>
  </si>
  <si>
    <t>四、调出资金</t>
    <phoneticPr fontId="3" type="noConversion"/>
  </si>
  <si>
    <t>四、上年结余</t>
    <phoneticPr fontId="3" type="noConversion"/>
  </si>
  <si>
    <t>—13—</t>
    <phoneticPr fontId="3" type="noConversion"/>
  </si>
  <si>
    <t>单位:万元</t>
  </si>
  <si>
    <t>项目</t>
  </si>
  <si>
    <t>一、收入</t>
  </si>
  <si>
    <t>二、支出</t>
  </si>
  <si>
    <t>2017年黄陂区一般公共预算收支决算总表</t>
    <phoneticPr fontId="3" type="noConversion"/>
  </si>
  <si>
    <t>2017年黄陂区政府性基金收支决算总表</t>
    <phoneticPr fontId="3" type="noConversion"/>
  </si>
  <si>
    <t>四、补充预算稳定调节基金</t>
    <phoneticPr fontId="3" type="noConversion"/>
  </si>
  <si>
    <t>旅游发展基金收入</t>
    <phoneticPr fontId="3" type="noConversion"/>
  </si>
  <si>
    <t>农业土地开发资金收入</t>
    <phoneticPr fontId="3" type="noConversion"/>
  </si>
  <si>
    <t>合计</t>
  </si>
  <si>
    <t>企业职工基本养老保险基金</t>
  </si>
  <si>
    <t>城乡居民基本养老保险基金</t>
  </si>
  <si>
    <t>机关事业单位基本养老保险基金</t>
  </si>
  <si>
    <t>职工基本医疗保险基金</t>
  </si>
  <si>
    <t>居民基本医疗保险基金</t>
  </si>
  <si>
    <t>工伤保险基金</t>
  </si>
  <si>
    <t>失业保险基金</t>
  </si>
  <si>
    <t>生育保险基金</t>
  </si>
  <si>
    <t>三、本年收支结余</t>
  </si>
  <si>
    <t>四、年末滚存结余</t>
  </si>
  <si>
    <t>2017年度黄陂区社会保险基金收支情况表</t>
  </si>
  <si>
    <t xml:space="preserve">  表3：</t>
    <phoneticPr fontId="3" type="noConversion"/>
  </si>
  <si>
    <t xml:space="preserve">  表2：</t>
    <phoneticPr fontId="3" type="noConversion"/>
  </si>
  <si>
    <t xml:space="preserve">  利息收入</t>
    <phoneticPr fontId="3" type="noConversion"/>
  </si>
  <si>
    <t xml:space="preserve">   其他支出</t>
    <phoneticPr fontId="3" type="noConversion"/>
  </si>
  <si>
    <t xml:space="preserve">   转移支出</t>
    <phoneticPr fontId="3" type="noConversion"/>
  </si>
  <si>
    <t xml:space="preserve">  财政补贴收入</t>
    <phoneticPr fontId="3" type="noConversion"/>
  </si>
  <si>
    <t xml:space="preserve">  委托投资收益</t>
    <phoneticPr fontId="3" type="noConversion"/>
  </si>
  <si>
    <t xml:space="preserve">  其他收入</t>
    <phoneticPr fontId="3" type="noConversion"/>
  </si>
  <si>
    <t xml:space="preserve">  转移收入</t>
    <phoneticPr fontId="3" type="noConversion"/>
  </si>
  <si>
    <t xml:space="preserve">  其中：社会保险待遇支出</t>
    <phoneticPr fontId="3" type="noConversion"/>
  </si>
  <si>
    <t>其中：保险费收入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</si>
</sst>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-* #,##0.00_-;\-* #,##0.00_-;_-* &quot;-&quot;??_-;_-@_-"/>
    <numFmt numFmtId="177" formatCode="_-* #,##0_-;\-* #,##0_-;_-* &quot;-&quot;??_-;_-@_-"/>
    <numFmt numFmtId="178" formatCode="#,##0.0_ "/>
    <numFmt numFmtId="179" formatCode="0.0_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6"/>
      <name val="宋体"/>
      <family val="3"/>
      <charset val="134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sz val="24"/>
      <name val="方正小标宋简体"/>
      <family val="3"/>
      <charset val="134"/>
    </font>
    <font>
      <sz val="12"/>
      <name val="宋体"/>
      <family val="3"/>
      <charset val="134"/>
    </font>
    <font>
      <sz val="12"/>
      <name val="黑体"/>
      <family val="3"/>
      <charset val="134"/>
    </font>
    <font>
      <b/>
      <sz val="12"/>
      <name val="宋体"/>
      <family val="3"/>
      <charset val="134"/>
    </font>
    <font>
      <sz val="14"/>
      <name val="宋体"/>
      <family val="3"/>
      <charset val="134"/>
    </font>
    <font>
      <sz val="14"/>
      <name val="Times New Roman"/>
      <family val="1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3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0" fontId="6" fillId="0" borderId="0"/>
  </cellStyleXfs>
  <cellXfs count="69">
    <xf numFmtId="0" fontId="0" fillId="0" borderId="0" xfId="0"/>
    <xf numFmtId="0" fontId="2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shrinkToFit="1"/>
    </xf>
    <xf numFmtId="0" fontId="1" fillId="0" borderId="0" xfId="0" applyFont="1"/>
    <xf numFmtId="0" fontId="1" fillId="0" borderId="0" xfId="0" applyFont="1" applyAlignment="1">
      <alignment shrinkToFit="1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vertical="center" shrinkToFit="1"/>
    </xf>
    <xf numFmtId="177" fontId="8" fillId="0" borderId="3" xfId="1" applyNumberFormat="1" applyFont="1" applyBorder="1" applyAlignment="1">
      <alignment vertical="center"/>
    </xf>
    <xf numFmtId="177" fontId="6" fillId="0" borderId="3" xfId="1" applyNumberFormat="1" applyFont="1" applyBorder="1" applyAlignment="1">
      <alignment vertical="center"/>
    </xf>
    <xf numFmtId="178" fontId="6" fillId="0" borderId="3" xfId="1" applyNumberFormat="1" applyFont="1" applyBorder="1" applyAlignment="1">
      <alignment vertical="center"/>
    </xf>
    <xf numFmtId="177" fontId="8" fillId="0" borderId="3" xfId="1" applyNumberFormat="1" applyFont="1" applyBorder="1" applyAlignment="1">
      <alignment horizontal="right" vertical="center"/>
    </xf>
    <xf numFmtId="177" fontId="6" fillId="0" borderId="3" xfId="1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 indent="3" shrinkToFit="1"/>
    </xf>
    <xf numFmtId="0" fontId="6" fillId="0" borderId="3" xfId="0" applyNumberFormat="1" applyFont="1" applyFill="1" applyBorder="1" applyAlignment="1" applyProtection="1">
      <alignment vertical="center" shrinkToFit="1"/>
    </xf>
    <xf numFmtId="177" fontId="6" fillId="0" borderId="3" xfId="1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 applyProtection="1">
      <alignment horizontal="left" vertical="center" shrinkToFit="1"/>
    </xf>
    <xf numFmtId="0" fontId="6" fillId="0" borderId="3" xfId="0" applyFont="1" applyFill="1" applyBorder="1" applyAlignment="1">
      <alignment vertical="center"/>
    </xf>
    <xf numFmtId="0" fontId="0" fillId="0" borderId="3" xfId="0" applyBorder="1" applyAlignment="1">
      <alignment shrinkToFit="1"/>
    </xf>
    <xf numFmtId="0" fontId="0" fillId="0" borderId="3" xfId="0" applyBorder="1"/>
    <xf numFmtId="178" fontId="0" fillId="0" borderId="3" xfId="0" applyNumberFormat="1" applyBorder="1"/>
    <xf numFmtId="0" fontId="6" fillId="0" borderId="3" xfId="0" applyFont="1" applyFill="1" applyBorder="1" applyAlignment="1">
      <alignment vertical="center" shrinkToFit="1"/>
    </xf>
    <xf numFmtId="177" fontId="8" fillId="0" borderId="3" xfId="1" applyNumberFormat="1" applyFont="1" applyFill="1" applyBorder="1" applyAlignment="1">
      <alignment vertical="center"/>
    </xf>
    <xf numFmtId="0" fontId="0" fillId="0" borderId="3" xfId="0" applyFill="1" applyBorder="1" applyAlignment="1">
      <alignment shrinkToFit="1"/>
    </xf>
    <xf numFmtId="0" fontId="6" fillId="0" borderId="3" xfId="0" applyFont="1" applyBorder="1" applyAlignment="1">
      <alignment horizontal="centerContinuous" vertical="center" shrinkToFit="1"/>
    </xf>
    <xf numFmtId="0" fontId="9" fillId="0" borderId="5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10" fillId="0" borderId="0" xfId="0" applyFont="1" applyAlignment="1">
      <alignment shrinkToFit="1"/>
    </xf>
    <xf numFmtId="0" fontId="10" fillId="0" borderId="0" xfId="0" applyFont="1"/>
    <xf numFmtId="179" fontId="10" fillId="0" borderId="0" xfId="0" applyNumberFormat="1" applyFont="1"/>
    <xf numFmtId="0" fontId="2" fillId="0" borderId="0" xfId="0" applyFont="1" applyAlignment="1">
      <alignment horizontal="left"/>
    </xf>
    <xf numFmtId="0" fontId="0" fillId="0" borderId="0" xfId="0" applyAlignment="1">
      <alignment shrinkToFit="1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2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left" vertical="center" indent="2"/>
    </xf>
    <xf numFmtId="0" fontId="6" fillId="0" borderId="3" xfId="0" applyNumberFormat="1" applyFont="1" applyFill="1" applyBorder="1" applyAlignment="1" applyProtection="1">
      <alignment vertical="center"/>
    </xf>
    <xf numFmtId="0" fontId="9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9" fillId="0" borderId="3" xfId="0" applyFont="1" applyFill="1" applyBorder="1" applyAlignment="1">
      <alignment horizontal="right"/>
    </xf>
    <xf numFmtId="0" fontId="6" fillId="0" borderId="0" xfId="2"/>
    <xf numFmtId="0" fontId="6" fillId="0" borderId="0" xfId="2" applyFont="1"/>
    <xf numFmtId="3" fontId="6" fillId="3" borderId="3" xfId="2" applyNumberFormat="1" applyFont="1" applyFill="1" applyBorder="1" applyAlignment="1" applyProtection="1">
      <alignment horizontal="right" vertical="center"/>
    </xf>
    <xf numFmtId="0" fontId="6" fillId="2" borderId="3" xfId="2" applyNumberFormat="1" applyFont="1" applyFill="1" applyBorder="1" applyAlignment="1" applyProtection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8" fillId="2" borderId="3" xfId="2" applyNumberFormat="1" applyFont="1" applyFill="1" applyBorder="1" applyAlignment="1" applyProtection="1">
      <alignment horizontal="left" vertical="center" wrapText="1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right"/>
    </xf>
    <xf numFmtId="0" fontId="6" fillId="2" borderId="10" xfId="2" applyNumberFormat="1" applyFont="1" applyFill="1" applyBorder="1" applyAlignment="1" applyProtection="1">
      <alignment horizontal="center" vertical="center" wrapText="1"/>
    </xf>
    <xf numFmtId="0" fontId="6" fillId="2" borderId="3" xfId="2" applyNumberFormat="1" applyFont="1" applyFill="1" applyBorder="1" applyAlignment="1" applyProtection="1">
      <alignment horizontal="center" vertical="center" wrapText="1"/>
    </xf>
    <xf numFmtId="0" fontId="5" fillId="0" borderId="0" xfId="2" applyNumberFormat="1" applyFont="1" applyFill="1" applyAlignment="1" applyProtection="1">
      <alignment horizontal="center" vertical="center"/>
    </xf>
    <xf numFmtId="0" fontId="11" fillId="0" borderId="0" xfId="2" applyNumberFormat="1" applyFont="1" applyFill="1" applyAlignment="1" applyProtection="1">
      <alignment horizontal="right" vertical="center"/>
    </xf>
    <xf numFmtId="0" fontId="6" fillId="0" borderId="9" xfId="2" applyNumberFormat="1" applyFont="1" applyFill="1" applyBorder="1" applyAlignment="1" applyProtection="1">
      <alignment horizontal="right" vertical="center"/>
    </xf>
    <xf numFmtId="0" fontId="6" fillId="2" borderId="10" xfId="2" applyNumberFormat="1" applyFont="1" applyFill="1" applyBorder="1" applyAlignment="1" applyProtection="1">
      <alignment horizontal="center" vertical="center"/>
    </xf>
    <xf numFmtId="0" fontId="6" fillId="2" borderId="3" xfId="2" applyNumberFormat="1" applyFont="1" applyFill="1" applyBorder="1" applyAlignment="1" applyProtection="1">
      <alignment horizontal="center" vertical="center"/>
    </xf>
    <xf numFmtId="177" fontId="0" fillId="0" borderId="0" xfId="0" applyNumberFormat="1"/>
  </cellXfs>
  <cellStyles count="3">
    <cellStyle name="常规" xfId="0" builtinId="0"/>
    <cellStyle name="常规 2" xfId="2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showZeros="0" tabSelected="1" topLeftCell="A4" zoomScaleNormal="75" zoomScaleSheetLayoutView="100" workbookViewId="0">
      <selection activeCell="K9" sqref="K9"/>
    </sheetView>
  </sheetViews>
  <sheetFormatPr defaultColWidth="9" defaultRowHeight="15.75" x14ac:dyDescent="0.25"/>
  <cols>
    <col min="1" max="1" width="32.5" style="35" customWidth="1"/>
    <col min="2" max="2" width="14.125" customWidth="1"/>
    <col min="3" max="3" width="11.625" hidden="1" customWidth="1"/>
    <col min="4" max="4" width="11.75" customWidth="1"/>
    <col min="5" max="5" width="27.625" style="35" customWidth="1"/>
    <col min="6" max="6" width="13.375" customWidth="1"/>
    <col min="7" max="7" width="0.125" customWidth="1"/>
    <col min="8" max="8" width="10.375" customWidth="1"/>
    <col min="9" max="9" width="8.375" customWidth="1"/>
    <col min="11" max="11" width="9.5" bestFit="1" customWidth="1"/>
  </cols>
  <sheetData>
    <row r="1" spans="1:11" ht="34.5" customHeight="1" x14ac:dyDescent="0.25">
      <c r="A1" s="1" t="s">
        <v>0</v>
      </c>
      <c r="B1" s="2"/>
      <c r="C1" s="2"/>
      <c r="D1" s="2"/>
      <c r="E1" s="2"/>
      <c r="F1" s="2"/>
      <c r="G1" s="2"/>
    </row>
    <row r="2" spans="1:11" ht="31.5" customHeight="1" x14ac:dyDescent="0.25">
      <c r="A2" s="52" t="s">
        <v>106</v>
      </c>
      <c r="B2" s="52"/>
      <c r="C2" s="52"/>
      <c r="D2" s="52"/>
      <c r="E2" s="52"/>
      <c r="F2" s="52"/>
      <c r="G2" s="52"/>
      <c r="H2" s="52"/>
    </row>
    <row r="3" spans="1:11" ht="20.100000000000001" customHeight="1" x14ac:dyDescent="0.25">
      <c r="A3" s="3"/>
      <c r="B3" s="4"/>
      <c r="C3" s="4"/>
      <c r="D3" s="4"/>
      <c r="E3" s="5"/>
      <c r="G3" s="6"/>
      <c r="H3" s="6" t="s">
        <v>1</v>
      </c>
    </row>
    <row r="4" spans="1:11" s="7" customFormat="1" ht="26.25" customHeight="1" x14ac:dyDescent="0.15">
      <c r="A4" s="53" t="s">
        <v>2</v>
      </c>
      <c r="B4" s="54"/>
      <c r="C4" s="50"/>
      <c r="D4" s="50"/>
      <c r="E4" s="55" t="s">
        <v>3</v>
      </c>
      <c r="F4" s="55"/>
      <c r="G4" s="55"/>
      <c r="H4" s="55"/>
    </row>
    <row r="5" spans="1:11" s="7" customFormat="1" ht="24.75" customHeight="1" x14ac:dyDescent="0.15">
      <c r="A5" s="8" t="s">
        <v>4</v>
      </c>
      <c r="B5" s="9" t="s">
        <v>5</v>
      </c>
      <c r="C5" s="10" t="s">
        <v>6</v>
      </c>
      <c r="D5" s="10" t="s">
        <v>7</v>
      </c>
      <c r="E5" s="8" t="s">
        <v>4</v>
      </c>
      <c r="F5" s="9" t="s">
        <v>5</v>
      </c>
      <c r="G5" s="10" t="s">
        <v>6</v>
      </c>
      <c r="H5" s="9" t="s">
        <v>7</v>
      </c>
    </row>
    <row r="6" spans="1:11" ht="24.75" customHeight="1" x14ac:dyDescent="0.25">
      <c r="A6" s="11" t="s">
        <v>8</v>
      </c>
      <c r="B6" s="12">
        <f>B7+B21</f>
        <v>582604</v>
      </c>
      <c r="C6" s="12">
        <f>C7+C21</f>
        <v>551643</v>
      </c>
      <c r="D6" s="14">
        <f t="shared" ref="D6:D37" si="0">(B6-C6)/C6*100</f>
        <v>5.6125066392576359</v>
      </c>
      <c r="E6" s="11" t="s">
        <v>9</v>
      </c>
      <c r="F6" s="15">
        <f>SUM(F7:F28)</f>
        <v>1170719</v>
      </c>
      <c r="G6" s="15">
        <f>SUM(G7:G28)</f>
        <v>1002036</v>
      </c>
      <c r="H6" s="14">
        <f>(F6-G6)/G6*100</f>
        <v>16.834025923220324</v>
      </c>
    </row>
    <row r="7" spans="1:11" ht="24.75" customHeight="1" x14ac:dyDescent="0.25">
      <c r="A7" s="11" t="s">
        <v>10</v>
      </c>
      <c r="B7" s="13">
        <f>SUM(B8:B20)</f>
        <v>395375</v>
      </c>
      <c r="C7" s="13">
        <v>352589</v>
      </c>
      <c r="D7" s="14">
        <f t="shared" si="0"/>
        <v>12.134808516431313</v>
      </c>
      <c r="E7" s="11" t="s">
        <v>11</v>
      </c>
      <c r="F7" s="13">
        <v>85675</v>
      </c>
      <c r="G7" s="13">
        <v>67487</v>
      </c>
      <c r="H7" s="14">
        <f>(F7-G7)/G7*100</f>
        <v>26.950375627898705</v>
      </c>
    </row>
    <row r="8" spans="1:11" ht="24.75" customHeight="1" x14ac:dyDescent="0.25">
      <c r="A8" s="17" t="s">
        <v>12</v>
      </c>
      <c r="B8" s="13">
        <v>128642</v>
      </c>
      <c r="C8" s="13">
        <v>74018</v>
      </c>
      <c r="D8" s="14">
        <f t="shared" si="0"/>
        <v>73.798265286822129</v>
      </c>
      <c r="E8" s="11" t="s">
        <v>13</v>
      </c>
      <c r="F8" s="13">
        <v>0</v>
      </c>
      <c r="G8" s="13">
        <v>0</v>
      </c>
      <c r="H8" s="14"/>
    </row>
    <row r="9" spans="1:11" ht="24.75" customHeight="1" x14ac:dyDescent="0.25">
      <c r="A9" s="17" t="s">
        <v>14</v>
      </c>
      <c r="B9" s="13"/>
      <c r="C9" s="13">
        <v>66404</v>
      </c>
      <c r="D9" s="14"/>
      <c r="E9" s="11" t="s">
        <v>15</v>
      </c>
      <c r="F9" s="13">
        <v>32821</v>
      </c>
      <c r="G9" s="13">
        <v>23714</v>
      </c>
      <c r="H9" s="14">
        <f t="shared" ref="H9:H28" si="1">(F9-G9)/G9*100</f>
        <v>38.403474740659526</v>
      </c>
      <c r="K9" s="68">
        <f>SUM(F10,F12:F18,F24)</f>
        <v>990012</v>
      </c>
    </row>
    <row r="10" spans="1:11" ht="24.75" customHeight="1" x14ac:dyDescent="0.25">
      <c r="A10" s="17" t="s">
        <v>16</v>
      </c>
      <c r="B10" s="13">
        <v>56331</v>
      </c>
      <c r="C10" s="13">
        <v>44658</v>
      </c>
      <c r="D10" s="14">
        <f t="shared" si="0"/>
        <v>26.138653768641678</v>
      </c>
      <c r="E10" s="11" t="s">
        <v>17</v>
      </c>
      <c r="F10" s="13">
        <v>252569</v>
      </c>
      <c r="G10" s="13">
        <v>186322</v>
      </c>
      <c r="H10" s="14">
        <f t="shared" si="1"/>
        <v>35.555114264552763</v>
      </c>
    </row>
    <row r="11" spans="1:11" ht="24.75" customHeight="1" x14ac:dyDescent="0.25">
      <c r="A11" s="17" t="s">
        <v>18</v>
      </c>
      <c r="B11" s="13">
        <v>16592</v>
      </c>
      <c r="C11" s="13">
        <v>13081</v>
      </c>
      <c r="D11" s="14">
        <f t="shared" si="0"/>
        <v>26.840455622658823</v>
      </c>
      <c r="E11" s="11" t="s">
        <v>19</v>
      </c>
      <c r="F11" s="13">
        <v>24807</v>
      </c>
      <c r="G11" s="13">
        <v>22726</v>
      </c>
      <c r="H11" s="14">
        <f t="shared" si="1"/>
        <v>9.1569127871160774</v>
      </c>
    </row>
    <row r="12" spans="1:11" ht="24.75" customHeight="1" x14ac:dyDescent="0.25">
      <c r="A12" s="17" t="s">
        <v>20</v>
      </c>
      <c r="B12" s="13">
        <v>0</v>
      </c>
      <c r="C12" s="13">
        <v>0</v>
      </c>
      <c r="D12" s="14"/>
      <c r="E12" s="11" t="s">
        <v>21</v>
      </c>
      <c r="F12" s="13">
        <v>13078</v>
      </c>
      <c r="G12" s="13">
        <v>12519</v>
      </c>
      <c r="H12" s="14">
        <f t="shared" si="1"/>
        <v>4.46521287642783</v>
      </c>
    </row>
    <row r="13" spans="1:11" ht="24.75" customHeight="1" x14ac:dyDescent="0.25">
      <c r="A13" s="17" t="s">
        <v>22</v>
      </c>
      <c r="B13" s="13">
        <v>19554</v>
      </c>
      <c r="C13" s="13">
        <v>16462</v>
      </c>
      <c r="D13" s="14">
        <f t="shared" si="0"/>
        <v>18.782650953711578</v>
      </c>
      <c r="E13" s="11" t="s">
        <v>23</v>
      </c>
      <c r="F13" s="13">
        <v>214740</v>
      </c>
      <c r="G13" s="13">
        <v>195340</v>
      </c>
      <c r="H13" s="14">
        <f t="shared" si="1"/>
        <v>9.9314016586464628</v>
      </c>
    </row>
    <row r="14" spans="1:11" ht="24.75" customHeight="1" x14ac:dyDescent="0.25">
      <c r="A14" s="17" t="s">
        <v>24</v>
      </c>
      <c r="B14" s="13">
        <v>15147</v>
      </c>
      <c r="C14" s="13">
        <v>9754</v>
      </c>
      <c r="D14" s="14">
        <f t="shared" si="0"/>
        <v>55.290137379536596</v>
      </c>
      <c r="E14" s="11" t="s">
        <v>25</v>
      </c>
      <c r="F14" s="13">
        <v>185676</v>
      </c>
      <c r="G14" s="13">
        <v>176227</v>
      </c>
      <c r="H14" s="14">
        <f t="shared" si="1"/>
        <v>5.361834452155458</v>
      </c>
    </row>
    <row r="15" spans="1:11" ht="24.75" customHeight="1" x14ac:dyDescent="0.25">
      <c r="A15" s="17" t="s">
        <v>26</v>
      </c>
      <c r="B15" s="13">
        <v>5636</v>
      </c>
      <c r="C15" s="13">
        <v>4566</v>
      </c>
      <c r="D15" s="14">
        <f t="shared" si="0"/>
        <v>23.434077967586507</v>
      </c>
      <c r="E15" s="11" t="s">
        <v>27</v>
      </c>
      <c r="F15" s="13">
        <v>8183</v>
      </c>
      <c r="G15" s="13">
        <v>7494</v>
      </c>
      <c r="H15" s="14">
        <f t="shared" si="1"/>
        <v>9.1940218841740062</v>
      </c>
    </row>
    <row r="16" spans="1:11" ht="24.75" customHeight="1" x14ac:dyDescent="0.25">
      <c r="A16" s="17" t="s">
        <v>28</v>
      </c>
      <c r="B16" s="13">
        <v>14454</v>
      </c>
      <c r="C16" s="13">
        <v>11652</v>
      </c>
      <c r="D16" s="14">
        <f t="shared" si="0"/>
        <v>24.047373841400617</v>
      </c>
      <c r="E16" s="11" t="s">
        <v>29</v>
      </c>
      <c r="F16" s="13">
        <v>135830</v>
      </c>
      <c r="G16" s="13">
        <v>103080</v>
      </c>
      <c r="H16" s="14">
        <f t="shared" si="1"/>
        <v>31.771439658517657</v>
      </c>
    </row>
    <row r="17" spans="1:8" ht="24.75" customHeight="1" x14ac:dyDescent="0.25">
      <c r="A17" s="17" t="s">
        <v>30</v>
      </c>
      <c r="B17" s="13">
        <v>51011</v>
      </c>
      <c r="C17" s="13">
        <v>38166</v>
      </c>
      <c r="D17" s="14">
        <f t="shared" si="0"/>
        <v>33.65560970497301</v>
      </c>
      <c r="E17" s="11" t="s">
        <v>31</v>
      </c>
      <c r="F17" s="13">
        <v>131665</v>
      </c>
      <c r="G17" s="13">
        <v>124712</v>
      </c>
      <c r="H17" s="14">
        <f t="shared" si="1"/>
        <v>5.5752453653217007</v>
      </c>
    </row>
    <row r="18" spans="1:8" ht="24.75" customHeight="1" x14ac:dyDescent="0.25">
      <c r="A18" s="17" t="s">
        <v>32</v>
      </c>
      <c r="B18" s="13">
        <v>1735</v>
      </c>
      <c r="C18" s="13">
        <v>1452</v>
      </c>
      <c r="D18" s="14">
        <f t="shared" si="0"/>
        <v>19.490358126721762</v>
      </c>
      <c r="E18" s="11" t="s">
        <v>33</v>
      </c>
      <c r="F18" s="13">
        <v>32718</v>
      </c>
      <c r="G18" s="13">
        <v>41384</v>
      </c>
      <c r="H18" s="14">
        <f t="shared" si="1"/>
        <v>-20.9404600811908</v>
      </c>
    </row>
    <row r="19" spans="1:8" ht="24.75" customHeight="1" x14ac:dyDescent="0.25">
      <c r="A19" s="17" t="s">
        <v>34</v>
      </c>
      <c r="B19" s="13">
        <v>6559</v>
      </c>
      <c r="C19" s="13">
        <v>23844</v>
      </c>
      <c r="D19" s="14">
        <f t="shared" si="0"/>
        <v>-72.492031538332498</v>
      </c>
      <c r="E19" s="11" t="s">
        <v>35</v>
      </c>
      <c r="F19" s="13">
        <v>998</v>
      </c>
      <c r="G19" s="13">
        <v>706</v>
      </c>
      <c r="H19" s="14">
        <f t="shared" si="1"/>
        <v>41.359773371104815</v>
      </c>
    </row>
    <row r="20" spans="1:8" ht="24.75" customHeight="1" x14ac:dyDescent="0.25">
      <c r="A20" s="17" t="s">
        <v>36</v>
      </c>
      <c r="B20" s="13">
        <v>79714</v>
      </c>
      <c r="C20" s="13">
        <v>48532</v>
      </c>
      <c r="D20" s="14">
        <f t="shared" si="0"/>
        <v>64.250391494271824</v>
      </c>
      <c r="E20" s="11" t="s">
        <v>37</v>
      </c>
      <c r="F20" s="13">
        <v>13085</v>
      </c>
      <c r="G20" s="13">
        <v>10225</v>
      </c>
      <c r="H20" s="14">
        <f t="shared" si="1"/>
        <v>27.970660146699267</v>
      </c>
    </row>
    <row r="21" spans="1:8" ht="24.75" customHeight="1" x14ac:dyDescent="0.25">
      <c r="A21" s="11" t="s">
        <v>38</v>
      </c>
      <c r="B21" s="13">
        <f>SUM(B22:B27)</f>
        <v>187229</v>
      </c>
      <c r="C21" s="13">
        <v>199054</v>
      </c>
      <c r="D21" s="14">
        <f t="shared" si="0"/>
        <v>-5.9405990334281151</v>
      </c>
      <c r="E21" s="11" t="s">
        <v>39</v>
      </c>
      <c r="F21" s="13">
        <v>86</v>
      </c>
      <c r="G21" s="13">
        <v>8</v>
      </c>
      <c r="H21" s="14">
        <f t="shared" si="1"/>
        <v>975</v>
      </c>
    </row>
    <row r="22" spans="1:8" ht="24.75" customHeight="1" x14ac:dyDescent="0.25">
      <c r="A22" s="11" t="s">
        <v>40</v>
      </c>
      <c r="B22" s="13">
        <v>41760</v>
      </c>
      <c r="C22" s="13">
        <v>22803</v>
      </c>
      <c r="D22" s="14">
        <f t="shared" si="0"/>
        <v>83.133798184449418</v>
      </c>
      <c r="E22" s="18" t="s">
        <v>41</v>
      </c>
      <c r="F22" s="13"/>
      <c r="G22" s="13"/>
      <c r="H22" s="14"/>
    </row>
    <row r="23" spans="1:8" ht="24.75" customHeight="1" x14ac:dyDescent="0.25">
      <c r="A23" s="11" t="s">
        <v>42</v>
      </c>
      <c r="B23" s="13">
        <v>22718</v>
      </c>
      <c r="C23" s="13">
        <v>28274</v>
      </c>
      <c r="D23" s="14">
        <f t="shared" si="0"/>
        <v>-19.650562354106246</v>
      </c>
      <c r="E23" s="18" t="s">
        <v>43</v>
      </c>
      <c r="F23" s="13">
        <v>8801</v>
      </c>
      <c r="G23" s="13">
        <v>4024</v>
      </c>
      <c r="H23" s="14">
        <f t="shared" si="1"/>
        <v>118.7127236580517</v>
      </c>
    </row>
    <row r="24" spans="1:8" ht="24.75" customHeight="1" x14ac:dyDescent="0.25">
      <c r="A24" s="11" t="s">
        <v>44</v>
      </c>
      <c r="B24" s="13">
        <v>6152</v>
      </c>
      <c r="C24" s="13">
        <v>5310</v>
      </c>
      <c r="D24" s="14">
        <f t="shared" si="0"/>
        <v>15.856873822975517</v>
      </c>
      <c r="E24" s="18" t="s">
        <v>45</v>
      </c>
      <c r="F24" s="13">
        <v>15553</v>
      </c>
      <c r="G24" s="13">
        <v>11804</v>
      </c>
      <c r="H24" s="14">
        <f t="shared" si="1"/>
        <v>31.760420196543542</v>
      </c>
    </row>
    <row r="25" spans="1:8" ht="24.75" customHeight="1" x14ac:dyDescent="0.25">
      <c r="A25" s="11" t="s">
        <v>46</v>
      </c>
      <c r="B25" s="13">
        <v>0</v>
      </c>
      <c r="C25" s="13">
        <v>0</v>
      </c>
      <c r="D25" s="14"/>
      <c r="E25" s="18" t="s">
        <v>47</v>
      </c>
      <c r="F25" s="13">
        <v>2854</v>
      </c>
      <c r="G25" s="13">
        <v>6979</v>
      </c>
      <c r="H25" s="14">
        <f t="shared" si="1"/>
        <v>-59.105889095859013</v>
      </c>
    </row>
    <row r="26" spans="1:8" ht="24.75" customHeight="1" x14ac:dyDescent="0.25">
      <c r="A26" s="11" t="s">
        <v>48</v>
      </c>
      <c r="B26" s="13">
        <v>116599</v>
      </c>
      <c r="C26" s="13">
        <v>142667</v>
      </c>
      <c r="D26" s="14">
        <f t="shared" si="0"/>
        <v>-18.271919925420736</v>
      </c>
      <c r="E26" s="11" t="s">
        <v>49</v>
      </c>
      <c r="F26" s="19">
        <v>451</v>
      </c>
      <c r="G26" s="19">
        <v>176</v>
      </c>
      <c r="H26" s="14">
        <f t="shared" si="1"/>
        <v>156.25</v>
      </c>
    </row>
    <row r="27" spans="1:8" ht="24.75" customHeight="1" x14ac:dyDescent="0.25">
      <c r="A27" s="11" t="s">
        <v>50</v>
      </c>
      <c r="B27" s="13"/>
      <c r="C27" s="13"/>
      <c r="D27" s="14"/>
      <c r="E27" s="11" t="s">
        <v>51</v>
      </c>
      <c r="F27" s="13">
        <v>11032</v>
      </c>
      <c r="G27" s="13">
        <v>6927</v>
      </c>
      <c r="H27" s="14">
        <f t="shared" si="1"/>
        <v>59.260863288580914</v>
      </c>
    </row>
    <row r="28" spans="1:8" ht="24.75" customHeight="1" x14ac:dyDescent="0.25">
      <c r="A28" s="11" t="s">
        <v>52</v>
      </c>
      <c r="B28" s="12">
        <v>430284</v>
      </c>
      <c r="C28" s="12">
        <v>379640</v>
      </c>
      <c r="D28" s="14">
        <f t="shared" si="0"/>
        <v>13.340006321778528</v>
      </c>
      <c r="E28" s="20" t="s">
        <v>53</v>
      </c>
      <c r="F28" s="13">
        <v>97</v>
      </c>
      <c r="G28" s="13">
        <v>182</v>
      </c>
      <c r="H28" s="14">
        <f t="shared" si="1"/>
        <v>-46.703296703296701</v>
      </c>
    </row>
    <row r="29" spans="1:8" ht="24.75" customHeight="1" x14ac:dyDescent="0.25">
      <c r="A29" s="21" t="s">
        <v>54</v>
      </c>
      <c r="B29" s="19">
        <v>51081</v>
      </c>
      <c r="C29" s="19">
        <v>36931</v>
      </c>
      <c r="D29" s="14">
        <f t="shared" si="0"/>
        <v>38.314694971703986</v>
      </c>
      <c r="E29" s="22"/>
      <c r="F29" s="23"/>
      <c r="G29" s="23"/>
      <c r="H29" s="24"/>
    </row>
    <row r="30" spans="1:8" ht="24.75" customHeight="1" x14ac:dyDescent="0.25">
      <c r="A30" s="21" t="s">
        <v>55</v>
      </c>
      <c r="B30" s="19">
        <v>248884</v>
      </c>
      <c r="C30" s="19">
        <v>233113</v>
      </c>
      <c r="D30" s="14">
        <f t="shared" si="0"/>
        <v>6.7653884596740639</v>
      </c>
      <c r="E30" s="21"/>
      <c r="F30" s="13"/>
      <c r="G30" s="13"/>
      <c r="H30" s="24"/>
    </row>
    <row r="31" spans="1:8" ht="24.75" customHeight="1" x14ac:dyDescent="0.25">
      <c r="A31" s="21" t="s">
        <v>56</v>
      </c>
      <c r="B31" s="19">
        <v>130319</v>
      </c>
      <c r="C31" s="19">
        <v>109596</v>
      </c>
      <c r="D31" s="14">
        <f t="shared" si="0"/>
        <v>18.9085368079127</v>
      </c>
      <c r="E31" s="21"/>
      <c r="F31" s="13"/>
      <c r="G31" s="13"/>
      <c r="H31" s="24"/>
    </row>
    <row r="32" spans="1:8" ht="24.75" customHeight="1" x14ac:dyDescent="0.25">
      <c r="A32" s="25" t="s">
        <v>57</v>
      </c>
      <c r="B32" s="26">
        <v>96722</v>
      </c>
      <c r="C32" s="26">
        <v>191820</v>
      </c>
      <c r="D32" s="14">
        <f t="shared" si="0"/>
        <v>-49.576686476905429</v>
      </c>
      <c r="E32" s="25" t="s">
        <v>58</v>
      </c>
      <c r="F32" s="12">
        <v>112084</v>
      </c>
      <c r="G32" s="12">
        <v>113066</v>
      </c>
      <c r="H32" s="14">
        <f>(F32-G32)/G32*100</f>
        <v>-0.86851927192966949</v>
      </c>
    </row>
    <row r="33" spans="1:8" ht="24.75" customHeight="1" x14ac:dyDescent="0.25">
      <c r="A33" s="25" t="s">
        <v>59</v>
      </c>
      <c r="B33" s="26"/>
      <c r="C33" s="26">
        <v>114895</v>
      </c>
      <c r="D33" s="14">
        <f t="shared" si="0"/>
        <v>-100</v>
      </c>
      <c r="E33" s="25" t="s">
        <v>60</v>
      </c>
      <c r="F33" s="12">
        <v>76262</v>
      </c>
      <c r="G33" s="12">
        <v>182390</v>
      </c>
      <c r="H33" s="14">
        <f>(F33-G33)/G33*100</f>
        <v>-58.187400625034272</v>
      </c>
    </row>
    <row r="34" spans="1:8" ht="24.75" customHeight="1" x14ac:dyDescent="0.25">
      <c r="A34" s="25" t="s">
        <v>61</v>
      </c>
      <c r="B34" s="26">
        <v>278500</v>
      </c>
      <c r="C34" s="26">
        <v>9213</v>
      </c>
      <c r="D34" s="14">
        <f t="shared" si="0"/>
        <v>2922.9024204927819</v>
      </c>
      <c r="E34" s="25" t="s">
        <v>108</v>
      </c>
      <c r="F34" s="12">
        <v>29320</v>
      </c>
      <c r="G34" s="12"/>
      <c r="H34" s="14"/>
    </row>
    <row r="35" spans="1:8" ht="24.75" customHeight="1" x14ac:dyDescent="0.25">
      <c r="A35" s="25" t="s">
        <v>62</v>
      </c>
      <c r="B35" s="26">
        <v>24357</v>
      </c>
      <c r="C35" s="26">
        <v>74638</v>
      </c>
      <c r="D35" s="14">
        <f t="shared" si="0"/>
        <v>-67.366488919853168</v>
      </c>
      <c r="E35" s="25" t="s">
        <v>63</v>
      </c>
      <c r="F35" s="12">
        <v>24082</v>
      </c>
      <c r="G35" s="12">
        <v>24357</v>
      </c>
      <c r="H35" s="14">
        <f>(F35-G35)/G35*100</f>
        <v>-1.129038879993431</v>
      </c>
    </row>
    <row r="36" spans="1:8" ht="24.75" customHeight="1" x14ac:dyDescent="0.25">
      <c r="A36" s="25"/>
      <c r="B36" s="19"/>
      <c r="C36" s="19"/>
      <c r="D36" s="14"/>
      <c r="E36" s="27"/>
      <c r="F36" s="13"/>
      <c r="G36" s="13"/>
      <c r="H36" s="23"/>
    </row>
    <row r="37" spans="1:8" ht="24.75" customHeight="1" x14ac:dyDescent="0.25">
      <c r="A37" s="28" t="s">
        <v>64</v>
      </c>
      <c r="B37" s="12">
        <f>SUM(B29:B35,B6)</f>
        <v>1412467</v>
      </c>
      <c r="C37" s="12">
        <f>SUM(C29:C35,C6)</f>
        <v>1321849</v>
      </c>
      <c r="D37" s="14">
        <f t="shared" si="0"/>
        <v>6.8553972503667211</v>
      </c>
      <c r="E37" s="28" t="s">
        <v>65</v>
      </c>
      <c r="F37" s="12">
        <f>SUM(F32:F35,F6)</f>
        <v>1412467</v>
      </c>
      <c r="G37" s="12">
        <f>SUM(G32:G35,G6)</f>
        <v>1321849</v>
      </c>
      <c r="H37" s="14">
        <f>(F37-G37)/G37*100</f>
        <v>6.8553972503667211</v>
      </c>
    </row>
    <row r="38" spans="1:8" ht="0.75" customHeight="1" x14ac:dyDescent="0.25">
      <c r="A38" s="29"/>
      <c r="B38" s="29"/>
      <c r="C38" s="29"/>
      <c r="D38" s="29"/>
      <c r="E38" s="30"/>
      <c r="F38" s="30"/>
      <c r="G38" s="30"/>
    </row>
    <row r="39" spans="1:8" ht="26.25" hidden="1" customHeight="1" x14ac:dyDescent="0.3">
      <c r="A39" s="31"/>
      <c r="B39" s="32" t="e">
        <f>#REF!-860000-156000-23800</f>
        <v>#REF!</v>
      </c>
      <c r="C39" s="32"/>
      <c r="D39" s="32"/>
      <c r="E39" s="31"/>
      <c r="F39" s="33" t="e">
        <f>(#REF!-801200+25000-#REF!)/#REF!*100</f>
        <v>#REF!</v>
      </c>
      <c r="G39" s="33"/>
    </row>
    <row r="40" spans="1:8" ht="18.75" x14ac:dyDescent="0.3">
      <c r="A40" s="31"/>
      <c r="B40" s="32"/>
      <c r="C40" s="32"/>
      <c r="D40" s="32"/>
      <c r="E40" s="31"/>
      <c r="F40" s="33"/>
      <c r="G40" s="33"/>
    </row>
    <row r="41" spans="1:8" ht="18.75" x14ac:dyDescent="0.3">
      <c r="A41" s="31"/>
      <c r="B41" s="32"/>
      <c r="C41" s="32"/>
      <c r="D41" s="32"/>
      <c r="E41" s="31"/>
      <c r="F41" s="32"/>
      <c r="G41" s="32"/>
    </row>
    <row r="42" spans="1:8" ht="21" x14ac:dyDescent="0.3">
      <c r="A42" s="34"/>
      <c r="B42" s="32"/>
      <c r="C42" s="32"/>
      <c r="D42" s="32"/>
      <c r="E42" s="31"/>
      <c r="F42" s="32"/>
      <c r="G42" s="32"/>
    </row>
    <row r="43" spans="1:8" ht="18.75" x14ac:dyDescent="0.3">
      <c r="B43" s="32"/>
      <c r="C43" s="32"/>
      <c r="D43" s="32"/>
      <c r="E43" s="31"/>
      <c r="F43" s="32"/>
      <c r="G43" s="32"/>
      <c r="H43" s="36"/>
    </row>
  </sheetData>
  <mergeCells count="3">
    <mergeCell ref="A2:H2"/>
    <mergeCell ref="A4:B4"/>
    <mergeCell ref="E4:H4"/>
  </mergeCells>
  <phoneticPr fontId="3" type="noConversion"/>
  <printOptions horizontalCentered="1"/>
  <pageMargins left="0.15748031496062992" right="0.23622047244094491" top="0.27559055118110237" bottom="0.23622047244094491" header="0.31496062992125984" footer="0.27559055118110237"/>
  <pageSetup paperSize="9" scale="85" firstPageNumber="42949631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showZeros="0" zoomScaleNormal="100" workbookViewId="0">
      <selection activeCell="F24" sqref="F24"/>
    </sheetView>
  </sheetViews>
  <sheetFormatPr defaultColWidth="9" defaultRowHeight="15.75" x14ac:dyDescent="0.25"/>
  <cols>
    <col min="1" max="1" width="41.375" customWidth="1"/>
    <col min="2" max="2" width="15.75" customWidth="1"/>
    <col min="3" max="3" width="12.625" hidden="1" customWidth="1"/>
    <col min="4" max="4" width="11" hidden="1" customWidth="1"/>
    <col min="5" max="5" width="32.25" customWidth="1"/>
    <col min="6" max="6" width="16.125" customWidth="1"/>
    <col min="7" max="7" width="12.625" hidden="1" customWidth="1"/>
    <col min="8" max="8" width="10.5" hidden="1" customWidth="1"/>
  </cols>
  <sheetData>
    <row r="1" spans="1:8" ht="32.25" customHeight="1" x14ac:dyDescent="0.25">
      <c r="A1" s="1" t="s">
        <v>124</v>
      </c>
    </row>
    <row r="2" spans="1:8" ht="33" customHeight="1" x14ac:dyDescent="0.5">
      <c r="A2" s="56" t="s">
        <v>107</v>
      </c>
      <c r="B2" s="56"/>
      <c r="C2" s="56"/>
      <c r="D2" s="56"/>
      <c r="E2" s="56"/>
      <c r="F2" s="56"/>
      <c r="G2" s="56"/>
      <c r="H2" s="56"/>
    </row>
    <row r="3" spans="1:8" ht="33" customHeight="1" x14ac:dyDescent="0.25">
      <c r="A3" s="37"/>
      <c r="B3" s="4"/>
      <c r="C3" s="4"/>
      <c r="D3" s="4"/>
      <c r="E3" s="4"/>
      <c r="F3" s="6" t="s">
        <v>66</v>
      </c>
      <c r="G3" s="6"/>
    </row>
    <row r="4" spans="1:8" s="7" customFormat="1" ht="37.5" customHeight="1" x14ac:dyDescent="0.15">
      <c r="A4" s="57" t="s">
        <v>2</v>
      </c>
      <c r="B4" s="58"/>
      <c r="C4" s="58"/>
      <c r="D4" s="59"/>
      <c r="E4" s="55" t="s">
        <v>3</v>
      </c>
      <c r="F4" s="55"/>
      <c r="G4" s="38"/>
      <c r="H4" s="39"/>
    </row>
    <row r="5" spans="1:8" s="7" customFormat="1" ht="36" customHeight="1" x14ac:dyDescent="0.15">
      <c r="A5" s="9" t="s">
        <v>4</v>
      </c>
      <c r="B5" s="9" t="s">
        <v>5</v>
      </c>
      <c r="C5" s="9" t="s">
        <v>6</v>
      </c>
      <c r="D5" s="9" t="s">
        <v>67</v>
      </c>
      <c r="E5" s="9" t="s">
        <v>4</v>
      </c>
      <c r="F5" s="9" t="s">
        <v>5</v>
      </c>
      <c r="G5" s="9" t="s">
        <v>6</v>
      </c>
      <c r="H5" s="9" t="s">
        <v>67</v>
      </c>
    </row>
    <row r="6" spans="1:8" ht="36" customHeight="1" x14ac:dyDescent="0.25">
      <c r="A6" s="40" t="s">
        <v>68</v>
      </c>
      <c r="B6" s="13">
        <f>SUM(B7:B12)</f>
        <v>915506</v>
      </c>
      <c r="C6" s="13">
        <f>SUM(C7:C12)</f>
        <v>746012</v>
      </c>
      <c r="D6" s="14">
        <f>(B6-C6)/C6*100</f>
        <v>22.720009865793042</v>
      </c>
      <c r="E6" s="40" t="s">
        <v>69</v>
      </c>
      <c r="F6" s="13">
        <f>SUM(F7:F17)</f>
        <v>743936</v>
      </c>
      <c r="G6" s="13">
        <f>SUM(G7:G17)</f>
        <v>763060</v>
      </c>
      <c r="H6" s="14">
        <f t="shared" ref="H6:H16" si="0">(F6-G6)/G6*100</f>
        <v>-2.5062249364401228</v>
      </c>
    </row>
    <row r="7" spans="1:8" ht="36" customHeight="1" x14ac:dyDescent="0.25">
      <c r="A7" s="41" t="s">
        <v>70</v>
      </c>
      <c r="B7" s="13">
        <v>1470</v>
      </c>
      <c r="C7" s="13">
        <v>4247</v>
      </c>
      <c r="D7" s="13"/>
      <c r="E7" s="40" t="s">
        <v>71</v>
      </c>
      <c r="F7" s="16">
        <v>0</v>
      </c>
      <c r="G7" s="16">
        <v>0</v>
      </c>
      <c r="H7" s="14"/>
    </row>
    <row r="8" spans="1:8" ht="36" customHeight="1" x14ac:dyDescent="0.25">
      <c r="A8" s="41" t="s">
        <v>72</v>
      </c>
      <c r="B8" s="13">
        <v>67</v>
      </c>
      <c r="C8" s="13">
        <v>56</v>
      </c>
      <c r="D8" s="14"/>
      <c r="E8" s="40" t="s">
        <v>73</v>
      </c>
      <c r="F8" s="16">
        <v>39</v>
      </c>
      <c r="G8" s="16">
        <v>68</v>
      </c>
      <c r="H8" s="14"/>
    </row>
    <row r="9" spans="1:8" ht="36" customHeight="1" x14ac:dyDescent="0.25">
      <c r="A9" s="41" t="s">
        <v>74</v>
      </c>
      <c r="B9" s="13">
        <v>4766</v>
      </c>
      <c r="C9" s="13">
        <v>1549</v>
      </c>
      <c r="D9" s="13"/>
      <c r="E9" s="40" t="s">
        <v>75</v>
      </c>
      <c r="F9" s="16">
        <v>4193</v>
      </c>
      <c r="G9" s="16">
        <v>1890</v>
      </c>
      <c r="H9" s="14">
        <f t="shared" si="0"/>
        <v>121.85185185185186</v>
      </c>
    </row>
    <row r="10" spans="1:8" ht="36" customHeight="1" x14ac:dyDescent="0.25">
      <c r="A10" s="41" t="s">
        <v>76</v>
      </c>
      <c r="B10" s="13"/>
      <c r="C10" s="13">
        <v>36</v>
      </c>
      <c r="D10" s="13"/>
      <c r="E10" s="40" t="s">
        <v>77</v>
      </c>
      <c r="F10" s="16">
        <v>731316</v>
      </c>
      <c r="G10" s="16">
        <v>755801</v>
      </c>
      <c r="H10" s="14">
        <f t="shared" si="0"/>
        <v>-3.2396093680744005</v>
      </c>
    </row>
    <row r="11" spans="1:8" ht="36" customHeight="1" x14ac:dyDescent="0.25">
      <c r="A11" s="41" t="s">
        <v>78</v>
      </c>
      <c r="B11" s="13">
        <v>874025</v>
      </c>
      <c r="C11" s="13">
        <v>705861</v>
      </c>
      <c r="D11" s="13"/>
      <c r="E11" s="40" t="s">
        <v>79</v>
      </c>
      <c r="F11" s="16">
        <v>0</v>
      </c>
      <c r="G11" s="16">
        <v>110</v>
      </c>
      <c r="H11" s="14">
        <f t="shared" si="0"/>
        <v>-100</v>
      </c>
    </row>
    <row r="12" spans="1:8" ht="36" customHeight="1" x14ac:dyDescent="0.25">
      <c r="A12" s="41" t="s">
        <v>80</v>
      </c>
      <c r="B12" s="13">
        <v>35178</v>
      </c>
      <c r="C12" s="13">
        <v>34263</v>
      </c>
      <c r="D12" s="13"/>
      <c r="E12" s="40" t="s">
        <v>81</v>
      </c>
      <c r="F12" s="16">
        <v>713</v>
      </c>
      <c r="G12" s="16">
        <v>860</v>
      </c>
      <c r="H12" s="14">
        <f t="shared" si="0"/>
        <v>-17.093023255813954</v>
      </c>
    </row>
    <row r="13" spans="1:8" ht="36" customHeight="1" x14ac:dyDescent="0.25">
      <c r="A13" s="40"/>
      <c r="B13" s="13"/>
      <c r="C13" s="13"/>
      <c r="D13" s="13"/>
      <c r="E13" s="40" t="s">
        <v>82</v>
      </c>
      <c r="F13" s="16"/>
      <c r="G13" s="16"/>
      <c r="H13" s="14" t="e">
        <f t="shared" si="0"/>
        <v>#DIV/0!</v>
      </c>
    </row>
    <row r="14" spans="1:8" ht="36" customHeight="1" x14ac:dyDescent="0.25">
      <c r="A14" s="40" t="s">
        <v>83</v>
      </c>
      <c r="B14" s="13">
        <f>SUM(B15:B24)</f>
        <v>18120</v>
      </c>
      <c r="C14" s="13">
        <v>11731</v>
      </c>
      <c r="D14" s="13"/>
      <c r="E14" s="42" t="s">
        <v>84</v>
      </c>
      <c r="F14" s="16">
        <v>0</v>
      </c>
      <c r="G14" s="16">
        <v>200</v>
      </c>
      <c r="H14" s="14"/>
    </row>
    <row r="15" spans="1:8" ht="36" customHeight="1" x14ac:dyDescent="0.25">
      <c r="A15" s="41" t="s">
        <v>85</v>
      </c>
      <c r="B15" s="13">
        <v>39</v>
      </c>
      <c r="C15" s="13">
        <v>68</v>
      </c>
      <c r="D15" s="13"/>
      <c r="E15" s="42" t="s">
        <v>86</v>
      </c>
      <c r="F15" s="16">
        <v>3606</v>
      </c>
      <c r="G15" s="16">
        <v>3698</v>
      </c>
      <c r="H15" s="14">
        <f t="shared" si="0"/>
        <v>-2.4878312601406165</v>
      </c>
    </row>
    <row r="16" spans="1:8" ht="36" customHeight="1" x14ac:dyDescent="0.25">
      <c r="A16" s="41" t="s">
        <v>87</v>
      </c>
      <c r="B16" s="13">
        <v>4092</v>
      </c>
      <c r="C16" s="13">
        <v>1792</v>
      </c>
      <c r="D16" s="14">
        <f>(B16-C16)/C16*100</f>
        <v>128.34821428571428</v>
      </c>
      <c r="E16" s="21" t="s">
        <v>88</v>
      </c>
      <c r="F16" s="16">
        <v>3867</v>
      </c>
      <c r="G16" s="16">
        <v>312</v>
      </c>
      <c r="H16" s="14">
        <f t="shared" si="0"/>
        <v>1139.4230769230769</v>
      </c>
    </row>
    <row r="17" spans="1:8" ht="36" customHeight="1" x14ac:dyDescent="0.25">
      <c r="A17" s="41" t="s">
        <v>89</v>
      </c>
      <c r="B17" s="13">
        <v>101</v>
      </c>
      <c r="C17" s="13">
        <v>98</v>
      </c>
      <c r="D17" s="14">
        <f>(B17-C17)/C17*100</f>
        <v>3.0612244897959182</v>
      </c>
      <c r="E17" s="40" t="s">
        <v>90</v>
      </c>
      <c r="F17" s="16">
        <v>202</v>
      </c>
      <c r="G17" s="16">
        <v>121</v>
      </c>
      <c r="H17" s="14"/>
    </row>
    <row r="18" spans="1:8" ht="36" customHeight="1" x14ac:dyDescent="0.25">
      <c r="A18" s="41" t="s">
        <v>91</v>
      </c>
      <c r="B18" s="13">
        <v>9507</v>
      </c>
      <c r="C18" s="13">
        <v>3400</v>
      </c>
      <c r="D18" s="14">
        <f>(B18-C18)/C18*100</f>
        <v>179.61764705882354</v>
      </c>
      <c r="E18" s="40"/>
      <c r="F18" s="16"/>
      <c r="G18" s="16"/>
      <c r="H18" s="16"/>
    </row>
    <row r="19" spans="1:8" ht="36" customHeight="1" x14ac:dyDescent="0.25">
      <c r="A19" s="41" t="s">
        <v>92</v>
      </c>
      <c r="B19" s="13"/>
      <c r="C19" s="13">
        <v>1505</v>
      </c>
      <c r="D19" s="14"/>
      <c r="E19" s="40"/>
      <c r="F19" s="16"/>
      <c r="G19" s="16"/>
      <c r="H19" s="16"/>
    </row>
    <row r="20" spans="1:8" ht="36" customHeight="1" x14ac:dyDescent="0.25">
      <c r="A20" s="41" t="s">
        <v>93</v>
      </c>
      <c r="B20" s="13"/>
      <c r="C20" s="13">
        <v>110</v>
      </c>
      <c r="D20" s="13"/>
      <c r="E20" s="40"/>
      <c r="F20" s="16"/>
      <c r="G20" s="16"/>
      <c r="H20" s="16"/>
    </row>
    <row r="21" spans="1:8" ht="36" customHeight="1" x14ac:dyDescent="0.25">
      <c r="A21" s="41" t="s">
        <v>94</v>
      </c>
      <c r="B21" s="13">
        <v>713</v>
      </c>
      <c r="C21" s="13">
        <v>860</v>
      </c>
      <c r="D21" s="14"/>
      <c r="E21" s="40"/>
      <c r="F21" s="16"/>
      <c r="G21" s="16"/>
      <c r="H21" s="16"/>
    </row>
    <row r="22" spans="1:8" ht="36" customHeight="1" x14ac:dyDescent="0.25">
      <c r="A22" s="41" t="s">
        <v>109</v>
      </c>
      <c r="B22" s="13"/>
      <c r="C22" s="13">
        <v>200</v>
      </c>
      <c r="D22" s="13"/>
      <c r="E22" s="40"/>
      <c r="F22" s="16"/>
      <c r="G22" s="16"/>
      <c r="H22" s="14"/>
    </row>
    <row r="23" spans="1:8" ht="36" customHeight="1" x14ac:dyDescent="0.25">
      <c r="A23" s="41" t="s">
        <v>110</v>
      </c>
      <c r="B23" s="13">
        <v>62</v>
      </c>
      <c r="C23" s="13">
        <v>4</v>
      </c>
      <c r="D23" s="14"/>
      <c r="E23" s="40" t="s">
        <v>95</v>
      </c>
      <c r="F23" s="13">
        <v>94350</v>
      </c>
      <c r="G23" s="13">
        <v>99600</v>
      </c>
      <c r="H23" s="13"/>
    </row>
    <row r="24" spans="1:8" ht="36" customHeight="1" x14ac:dyDescent="0.25">
      <c r="A24" s="41" t="s">
        <v>96</v>
      </c>
      <c r="B24" s="13">
        <v>3606</v>
      </c>
      <c r="C24" s="13">
        <v>3694</v>
      </c>
      <c r="D24" s="14"/>
      <c r="E24" s="40" t="s">
        <v>97</v>
      </c>
      <c r="F24" s="13">
        <v>0</v>
      </c>
      <c r="G24" s="13">
        <v>0</v>
      </c>
      <c r="H24" s="13"/>
    </row>
    <row r="25" spans="1:8" ht="36" customHeight="1" x14ac:dyDescent="0.25">
      <c r="A25" s="40" t="s">
        <v>98</v>
      </c>
      <c r="B25" s="13">
        <v>183160</v>
      </c>
      <c r="C25" s="13">
        <v>109600</v>
      </c>
      <c r="D25" s="13"/>
      <c r="E25" s="40" t="s">
        <v>99</v>
      </c>
      <c r="F25" s="13">
        <v>278500</v>
      </c>
      <c r="G25" s="13">
        <v>4683</v>
      </c>
      <c r="H25" s="13"/>
    </row>
    <row r="26" spans="1:8" ht="36" customHeight="1" x14ac:dyDescent="0.25">
      <c r="A26" s="40" t="s">
        <v>100</v>
      </c>
      <c r="B26" s="13"/>
      <c r="C26" s="13"/>
      <c r="D26" s="13"/>
      <c r="E26" s="40" t="s">
        <v>63</v>
      </c>
      <c r="F26" s="13"/>
      <c r="G26" s="13"/>
      <c r="H26" s="14"/>
    </row>
    <row r="27" spans="1:8" ht="36" customHeight="1" x14ac:dyDescent="0.25">
      <c r="A27" s="9" t="s">
        <v>65</v>
      </c>
      <c r="B27" s="13">
        <f>SUM(B25,B14,B6)</f>
        <v>1116786</v>
      </c>
      <c r="C27" s="13">
        <f>SUM(C25,C14,C6)</f>
        <v>867343</v>
      </c>
      <c r="D27" s="14"/>
      <c r="E27" s="9" t="s">
        <v>65</v>
      </c>
      <c r="F27" s="13">
        <f>SUM(F23:F25,F6)</f>
        <v>1116786</v>
      </c>
      <c r="G27" s="13">
        <f>SUM(G23:G25,G6)</f>
        <v>867343</v>
      </c>
      <c r="H27" s="45"/>
    </row>
    <row r="28" spans="1:8" ht="36" customHeight="1" x14ac:dyDescent="0.25">
      <c r="A28" s="60"/>
      <c r="B28" s="60"/>
      <c r="C28" s="60"/>
      <c r="D28" s="60"/>
      <c r="E28" s="60"/>
      <c r="F28" s="60"/>
    </row>
    <row r="29" spans="1:8" ht="36" customHeight="1" x14ac:dyDescent="0.25"/>
    <row r="33" spans="1:8" ht="18.75" x14ac:dyDescent="0.25">
      <c r="H33" s="43" t="s">
        <v>101</v>
      </c>
    </row>
    <row r="34" spans="1:8" ht="20.25" x14ac:dyDescent="0.25">
      <c r="A34" s="37"/>
      <c r="F34" s="44"/>
    </row>
    <row r="35" spans="1:8" x14ac:dyDescent="0.25">
      <c r="A35" s="37"/>
    </row>
    <row r="36" spans="1:8" x14ac:dyDescent="0.25">
      <c r="A36" s="37"/>
    </row>
    <row r="37" spans="1:8" x14ac:dyDescent="0.25">
      <c r="A37" s="37"/>
    </row>
    <row r="38" spans="1:8" x14ac:dyDescent="0.25">
      <c r="A38" s="37"/>
    </row>
    <row r="39" spans="1:8" x14ac:dyDescent="0.25">
      <c r="A39" s="37"/>
    </row>
    <row r="40" spans="1:8" x14ac:dyDescent="0.25">
      <c r="A40" s="37"/>
    </row>
    <row r="41" spans="1:8" x14ac:dyDescent="0.25">
      <c r="A41" s="37"/>
    </row>
    <row r="42" spans="1:8" x14ac:dyDescent="0.25">
      <c r="A42" s="37"/>
    </row>
    <row r="43" spans="1:8" x14ac:dyDescent="0.25">
      <c r="A43" s="37"/>
    </row>
  </sheetData>
  <mergeCells count="4">
    <mergeCell ref="A2:H2"/>
    <mergeCell ref="A4:D4"/>
    <mergeCell ref="E4:F4"/>
    <mergeCell ref="A28:F28"/>
  </mergeCells>
  <phoneticPr fontId="3" type="noConversion"/>
  <printOptions horizontalCentered="1"/>
  <pageMargins left="0.35433070866141736" right="0.35433070866141736" top="7.874015748031496E-2" bottom="7.874015748031496E-2" header="0.31496062992125984" footer="0.23622047244094491"/>
  <pageSetup paperSize="9" scale="85" firstPageNumber="42949631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Zeros="0" workbookViewId="0">
      <selection activeCell="J8" sqref="J8"/>
    </sheetView>
  </sheetViews>
  <sheetFormatPr defaultColWidth="9.125" defaultRowHeight="14.25" x14ac:dyDescent="0.15"/>
  <cols>
    <col min="1" max="1" width="19" style="47" customWidth="1"/>
    <col min="2" max="2" width="10" style="47" customWidth="1"/>
    <col min="3" max="10" width="9.125" style="47" customWidth="1"/>
    <col min="11" max="256" width="9.125" style="46" customWidth="1"/>
    <col min="257" max="16384" width="9.125" style="46"/>
  </cols>
  <sheetData>
    <row r="1" spans="1:10" ht="22.5" customHeight="1" x14ac:dyDescent="0.15">
      <c r="A1" s="1" t="s">
        <v>123</v>
      </c>
    </row>
    <row r="2" spans="1:10" s="47" customFormat="1" ht="27.75" customHeight="1" x14ac:dyDescent="0.15">
      <c r="A2" s="63" t="s">
        <v>122</v>
      </c>
      <c r="B2" s="63"/>
      <c r="C2" s="63"/>
      <c r="D2" s="63"/>
      <c r="E2" s="63"/>
      <c r="F2" s="63"/>
      <c r="G2" s="63"/>
      <c r="H2" s="63"/>
      <c r="I2" s="63"/>
      <c r="J2" s="63"/>
    </row>
    <row r="3" spans="1:10" s="47" customFormat="1" ht="17.100000000000001" customHeight="1" x14ac:dyDescent="0.15">
      <c r="A3" s="64"/>
      <c r="B3" s="64"/>
      <c r="C3" s="64"/>
      <c r="D3" s="64"/>
      <c r="E3" s="64"/>
      <c r="F3" s="64"/>
      <c r="G3" s="64"/>
      <c r="H3" s="64"/>
      <c r="I3" s="64"/>
      <c r="J3" s="64"/>
    </row>
    <row r="4" spans="1:10" s="47" customFormat="1" ht="17.100000000000001" customHeight="1" x14ac:dyDescent="0.15">
      <c r="A4" s="65" t="s">
        <v>102</v>
      </c>
      <c r="B4" s="65"/>
      <c r="C4" s="65"/>
      <c r="D4" s="65"/>
      <c r="E4" s="65"/>
      <c r="F4" s="65"/>
      <c r="G4" s="65"/>
      <c r="H4" s="65"/>
      <c r="I4" s="65"/>
      <c r="J4" s="65"/>
    </row>
    <row r="5" spans="1:10" s="47" customFormat="1" ht="12.75" customHeight="1" x14ac:dyDescent="0.15">
      <c r="A5" s="66" t="s">
        <v>103</v>
      </c>
      <c r="B5" s="61" t="s">
        <v>111</v>
      </c>
      <c r="C5" s="61" t="s">
        <v>112</v>
      </c>
      <c r="D5" s="61" t="s">
        <v>113</v>
      </c>
      <c r="E5" s="61" t="s">
        <v>114</v>
      </c>
      <c r="F5" s="61" t="s">
        <v>115</v>
      </c>
      <c r="G5" s="61" t="s">
        <v>116</v>
      </c>
      <c r="H5" s="61" t="s">
        <v>117</v>
      </c>
      <c r="I5" s="61" t="s">
        <v>118</v>
      </c>
      <c r="J5" s="61" t="s">
        <v>119</v>
      </c>
    </row>
    <row r="6" spans="1:10" s="47" customFormat="1" ht="54.75" customHeight="1" x14ac:dyDescent="0.15">
      <c r="A6" s="67"/>
      <c r="B6" s="62"/>
      <c r="C6" s="62"/>
      <c r="D6" s="62"/>
      <c r="E6" s="62"/>
      <c r="F6" s="62"/>
      <c r="G6" s="62"/>
      <c r="H6" s="62"/>
      <c r="I6" s="62"/>
      <c r="J6" s="62"/>
    </row>
    <row r="7" spans="1:10" s="47" customFormat="1" ht="45" customHeight="1" x14ac:dyDescent="0.15">
      <c r="A7" s="51" t="s">
        <v>104</v>
      </c>
      <c r="B7" s="48">
        <v>407472</v>
      </c>
      <c r="C7" s="48">
        <v>134839</v>
      </c>
      <c r="D7" s="48">
        <v>128682</v>
      </c>
      <c r="E7" s="48">
        <v>21805</v>
      </c>
      <c r="F7" s="48">
        <v>42571</v>
      </c>
      <c r="G7" s="48">
        <v>75073</v>
      </c>
      <c r="H7" s="48">
        <v>2305</v>
      </c>
      <c r="I7" s="48">
        <v>1312</v>
      </c>
      <c r="J7" s="48">
        <v>885</v>
      </c>
    </row>
    <row r="8" spans="1:10" s="47" customFormat="1" ht="45" customHeight="1" x14ac:dyDescent="0.15">
      <c r="A8" s="49" t="s">
        <v>133</v>
      </c>
      <c r="B8" s="48">
        <v>201604</v>
      </c>
      <c r="C8" s="48">
        <v>96257</v>
      </c>
      <c r="D8" s="48">
        <v>7315</v>
      </c>
      <c r="E8" s="48">
        <v>19656</v>
      </c>
      <c r="F8" s="48">
        <v>42144</v>
      </c>
      <c r="G8" s="48">
        <v>31991</v>
      </c>
      <c r="H8" s="48">
        <v>2275</v>
      </c>
      <c r="I8" s="48">
        <v>1091</v>
      </c>
      <c r="J8" s="48">
        <v>875</v>
      </c>
    </row>
    <row r="9" spans="1:10" s="47" customFormat="1" ht="45" customHeight="1" x14ac:dyDescent="0.15">
      <c r="A9" s="49" t="s">
        <v>125</v>
      </c>
      <c r="B9" s="48"/>
      <c r="C9" s="48">
        <v>837</v>
      </c>
      <c r="D9" s="48">
        <v>586</v>
      </c>
      <c r="E9" s="48">
        <v>6</v>
      </c>
      <c r="F9" s="48">
        <v>427</v>
      </c>
      <c r="G9" s="48">
        <v>258</v>
      </c>
      <c r="H9" s="48">
        <v>30</v>
      </c>
      <c r="I9" s="48">
        <v>119</v>
      </c>
      <c r="J9" s="48">
        <v>10</v>
      </c>
    </row>
    <row r="10" spans="1:10" s="47" customFormat="1" ht="45" customHeight="1" x14ac:dyDescent="0.15">
      <c r="A10" s="49" t="s">
        <v>128</v>
      </c>
      <c r="B10" s="48">
        <v>193193</v>
      </c>
      <c r="C10" s="48">
        <v>27471</v>
      </c>
      <c r="D10" s="48">
        <v>120755</v>
      </c>
      <c r="E10" s="48">
        <v>2143</v>
      </c>
      <c r="F10" s="48">
        <v>0</v>
      </c>
      <c r="G10" s="48">
        <v>42824</v>
      </c>
      <c r="H10" s="48">
        <v>0</v>
      </c>
      <c r="I10" s="48">
        <v>0</v>
      </c>
      <c r="J10" s="48">
        <v>0</v>
      </c>
    </row>
    <row r="11" spans="1:10" s="47" customFormat="1" ht="45" customHeight="1" x14ac:dyDescent="0.15">
      <c r="A11" s="49" t="s">
        <v>129</v>
      </c>
      <c r="B11" s="48">
        <v>0</v>
      </c>
      <c r="C11" s="48">
        <v>0</v>
      </c>
      <c r="D11" s="48">
        <v>0</v>
      </c>
      <c r="E11" s="48">
        <v>0</v>
      </c>
      <c r="F11" s="48">
        <v>0</v>
      </c>
      <c r="G11" s="48">
        <v>0</v>
      </c>
      <c r="H11" s="48">
        <v>0</v>
      </c>
      <c r="I11" s="48">
        <v>0</v>
      </c>
      <c r="J11" s="48">
        <v>0</v>
      </c>
    </row>
    <row r="12" spans="1:10" s="47" customFormat="1" ht="45" customHeight="1" x14ac:dyDescent="0.15">
      <c r="A12" s="49" t="s">
        <v>130</v>
      </c>
      <c r="B12" s="48">
        <v>0</v>
      </c>
      <c r="C12" s="48">
        <v>0</v>
      </c>
      <c r="D12" s="48">
        <v>0</v>
      </c>
      <c r="E12" s="48">
        <v>0</v>
      </c>
      <c r="F12" s="48">
        <v>0</v>
      </c>
      <c r="G12" s="48">
        <v>0</v>
      </c>
      <c r="H12" s="48">
        <v>0</v>
      </c>
      <c r="I12" s="48">
        <v>0</v>
      </c>
      <c r="J12" s="48">
        <v>0</v>
      </c>
    </row>
    <row r="13" spans="1:10" s="47" customFormat="1" ht="45" customHeight="1" x14ac:dyDescent="0.15">
      <c r="A13" s="49" t="s">
        <v>131</v>
      </c>
      <c r="B13" s="48">
        <v>7082</v>
      </c>
      <c r="C13" s="48">
        <v>7034</v>
      </c>
      <c r="D13" s="48">
        <v>26</v>
      </c>
      <c r="E13" s="48">
        <v>0</v>
      </c>
      <c r="F13" s="48">
        <v>0</v>
      </c>
      <c r="G13" s="48">
        <v>0</v>
      </c>
      <c r="H13" s="48">
        <v>0</v>
      </c>
      <c r="I13" s="48">
        <v>22</v>
      </c>
      <c r="J13" s="48">
        <v>0</v>
      </c>
    </row>
    <row r="14" spans="1:10" s="47" customFormat="1" ht="45" customHeight="1" x14ac:dyDescent="0.15">
      <c r="A14" s="51" t="s">
        <v>105</v>
      </c>
      <c r="B14" s="48">
        <v>283847</v>
      </c>
      <c r="C14" s="48">
        <v>124210</v>
      </c>
      <c r="D14" s="48">
        <v>62500</v>
      </c>
      <c r="E14" s="48">
        <v>227</v>
      </c>
      <c r="F14" s="48">
        <v>33625</v>
      </c>
      <c r="G14" s="48">
        <v>60808</v>
      </c>
      <c r="H14" s="48">
        <v>885</v>
      </c>
      <c r="I14" s="48">
        <v>614</v>
      </c>
      <c r="J14" s="48">
        <v>978</v>
      </c>
    </row>
    <row r="15" spans="1:10" s="47" customFormat="1" ht="45" customHeight="1" x14ac:dyDescent="0.15">
      <c r="A15" s="49" t="s">
        <v>132</v>
      </c>
      <c r="B15" s="48">
        <v>275456</v>
      </c>
      <c r="C15" s="48">
        <v>119749</v>
      </c>
      <c r="D15" s="48">
        <v>62493</v>
      </c>
      <c r="E15" s="48">
        <v>227</v>
      </c>
      <c r="F15" s="48">
        <v>33625</v>
      </c>
      <c r="G15" s="48">
        <v>57001</v>
      </c>
      <c r="H15" s="48">
        <v>840</v>
      </c>
      <c r="I15" s="48">
        <v>543</v>
      </c>
      <c r="J15" s="48">
        <v>978</v>
      </c>
    </row>
    <row r="16" spans="1:10" s="47" customFormat="1" ht="45" customHeight="1" x14ac:dyDescent="0.15">
      <c r="A16" s="49" t="s">
        <v>126</v>
      </c>
      <c r="B16" s="48">
        <v>0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  <c r="H16" s="48">
        <v>0</v>
      </c>
      <c r="I16" s="48">
        <v>0</v>
      </c>
      <c r="J16" s="48">
        <v>0</v>
      </c>
    </row>
    <row r="17" spans="1:10" s="47" customFormat="1" ht="45" customHeight="1" x14ac:dyDescent="0.15">
      <c r="A17" s="49" t="s">
        <v>127</v>
      </c>
      <c r="B17" s="48">
        <v>1004</v>
      </c>
      <c r="C17" s="48">
        <v>997</v>
      </c>
      <c r="D17" s="48">
        <v>7</v>
      </c>
      <c r="E17" s="48">
        <v>0</v>
      </c>
      <c r="F17" s="48">
        <v>0</v>
      </c>
      <c r="G17" s="48">
        <v>0</v>
      </c>
      <c r="H17" s="48">
        <v>0</v>
      </c>
      <c r="I17" s="48">
        <v>0</v>
      </c>
      <c r="J17" s="48">
        <v>0</v>
      </c>
    </row>
    <row r="18" spans="1:10" s="47" customFormat="1" ht="45" customHeight="1" x14ac:dyDescent="0.15">
      <c r="A18" s="51" t="s">
        <v>120</v>
      </c>
      <c r="B18" s="48">
        <v>123625</v>
      </c>
      <c r="C18" s="48">
        <v>10629</v>
      </c>
      <c r="D18" s="48">
        <v>66182</v>
      </c>
      <c r="E18" s="48">
        <v>21578</v>
      </c>
      <c r="F18" s="48">
        <v>8946</v>
      </c>
      <c r="G18" s="48">
        <v>14265</v>
      </c>
      <c r="H18" s="48">
        <v>1420</v>
      </c>
      <c r="I18" s="48">
        <v>698</v>
      </c>
      <c r="J18" s="48">
        <v>-93</v>
      </c>
    </row>
    <row r="19" spans="1:10" s="47" customFormat="1" ht="45" customHeight="1" x14ac:dyDescent="0.15">
      <c r="A19" s="51" t="s">
        <v>121</v>
      </c>
      <c r="B19" s="48">
        <v>315673</v>
      </c>
      <c r="C19" s="48">
        <v>67871</v>
      </c>
      <c r="D19" s="48">
        <v>141592</v>
      </c>
      <c r="E19" s="48">
        <v>22763</v>
      </c>
      <c r="F19" s="48">
        <v>37752</v>
      </c>
      <c r="G19" s="48">
        <v>32851</v>
      </c>
      <c r="H19" s="48">
        <v>2963</v>
      </c>
      <c r="I19" s="48">
        <v>9162</v>
      </c>
      <c r="J19" s="48">
        <v>719</v>
      </c>
    </row>
    <row r="20" spans="1:10" s="47" customFormat="1" ht="17.100000000000001" customHeight="1" x14ac:dyDescent="0.15"/>
  </sheetData>
  <mergeCells count="13">
    <mergeCell ref="H5:H6"/>
    <mergeCell ref="I5:I6"/>
    <mergeCell ref="J5:J6"/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G6"/>
  </mergeCells>
  <phoneticPr fontId="3" type="noConversion"/>
  <printOptions horizontalCentered="1"/>
  <pageMargins left="0.39" right="0.23622047244094491" top="0.70866141732283472" bottom="0.51181102362204722" header="0.47244094488188981" footer="0"/>
  <pageSetup paperSize="9" scale="8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区级公共财政</vt:lpstr>
      <vt:lpstr>区级政府性基金</vt:lpstr>
      <vt:lpstr>社保基金</vt:lpstr>
      <vt:lpstr>区级公共财政!Print_Titles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7613</cp:lastModifiedBy>
  <cp:lastPrinted>2019-09-19T01:06:51Z</cp:lastPrinted>
  <dcterms:created xsi:type="dcterms:W3CDTF">2018-09-12T07:05:11Z</dcterms:created>
  <dcterms:modified xsi:type="dcterms:W3CDTF">2021-11-09T09:06:20Z</dcterms:modified>
</cp:coreProperties>
</file>